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PAYROLL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<sst xmlns="http://schemas.openxmlformats.org/spreadsheetml/2006/main" count="75" uniqueCount="59">
  <si>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PAYROLL TAX RATE</t>
  </si>
  <si>
    <t>ACC &amp; DISABILITY INS RATE</t>
  </si>
  <si>
    <t>DATE:</t>
  </si>
  <si>
    <t>SALARIED</t>
  </si>
  <si>
    <t>MONTHLY RATE</t>
  </si>
  <si>
    <t>BIWEEKLY PAYROLL</t>
  </si>
  <si>
    <t>YEARLY TOTAL</t>
  </si>
  <si>
    <t>HOURLY</t>
  </si>
  <si>
    <t>HOURLY RATE</t>
  </si>
  <si>
    <t>PAYROLL TAX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</si>
  <si>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</si>
  <si>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</si>
  <si>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</si>
  <si>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</si>
  <si>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</si>
  <si>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</si>
  <si>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</si>
  <si>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</si>
  <si>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</si>
  <si>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</si>
  <si>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</si>
  <si>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</si>
  <si>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</si>
  <si>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ACC &amp; DISA INS</t>
  </si>
  <si>
    <t>ABC Property</t>
  </si>
  <si>
    <t>Accountant</t>
  </si>
  <si>
    <t>Admin Asst</t>
  </si>
  <si>
    <t>Asst Manager</t>
  </si>
  <si>
    <t>Manager</t>
  </si>
  <si>
    <t>Leasing</t>
  </si>
  <si>
    <t>Main Supervisor</t>
  </si>
  <si>
    <t>Asst Maintenance</t>
  </si>
  <si>
    <t>Painter</t>
  </si>
  <si>
    <t>Maid</t>
  </si>
  <si>
    <t>Porter</t>
  </si>
  <si>
    <t>Other</t>
  </si>
  <si>
    <t>Leasing (Hr)</t>
  </si>
  <si>
    <t>Asst Main</t>
  </si>
  <si>
    <t>PAY PERIODS PER YEAR</t>
  </si>
  <si>
    <t>BIWEEKLY TOTAL HOURS</t>
  </si>
  <si>
    <t>MONTHLY TOTAL</t>
  </si>
  <si>
    <t>TOTAL PAYROLL PER PERIOD</t>
  </si>
  <si>
    <t>PAYROLL TAX PER PERIOD</t>
  </si>
  <si>
    <t>ACCIDENT &amp; DISABILITY INS PP</t>
  </si>
  <si>
    <t>1 Enter Tax Rate</t>
  </si>
  <si>
    <t>2 Enter A&amp;D Ins. Rate</t>
  </si>
  <si>
    <t>4-Enter pay periods per year: 52 weeks in a year/2 weeks per period = 26 pay periods per year</t>
  </si>
  <si>
    <t>6- Enter Hourly Rate</t>
  </si>
  <si>
    <t>3- Enter Monthly Salary</t>
  </si>
  <si>
    <t>5- Assume 40 hours per week is Full Time x 2 weeks in a pay period</t>
  </si>
  <si>
    <t>7- Enter pay periods per year</t>
  </si>
  <si>
    <t>8- Enter Pay Periods per year</t>
  </si>
  <si>
    <t xml:space="preserve">Month 1x12 months = Total </t>
  </si>
  <si>
    <t>TOTAL HOURLY</t>
  </si>
  <si>
    <t>TOTAL SALARY</t>
  </si>
  <si>
    <t>Yellow=formula controlled</t>
  </si>
  <si>
    <t>Red= altered with Yellow boxes</t>
  </si>
  <si>
    <t>Green= No Formula Entered/Needed</t>
  </si>
  <si>
    <t>SHEET KEY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</si>
</sst>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FA2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3" fontId="0" fillId="34" borderId="0" xfId="42" applyFont="1" applyFill="1" applyAlignment="1">
      <alignment/>
    </xf>
    <xf numFmtId="166" fontId="0" fillId="34" borderId="0" xfId="42" applyNumberFormat="1" applyFont="1" applyFill="1" applyAlignment="1">
      <alignment/>
    </xf>
    <xf numFmtId="43" fontId="0" fillId="34" borderId="0" xfId="42" applyNumberFormat="1" applyFont="1" applyFill="1" applyAlignment="1">
      <alignment/>
    </xf>
    <xf numFmtId="43" fontId="0" fillId="34" borderId="11" xfId="0" applyNumberFormat="1" applyFill="1" applyBorder="1" applyAlignment="1">
      <alignment/>
    </xf>
    <xf numFmtId="43" fontId="0" fillId="34" borderId="12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3" fontId="0" fillId="34" borderId="0" xfId="0" applyNumberFormat="1" applyFill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 wrapText="1"/>
    </xf>
    <xf numFmtId="14" fontId="0" fillId="35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43" fontId="0" fillId="37" borderId="0" xfId="42" applyFont="1" applyFill="1" applyAlignment="1">
      <alignment/>
    </xf>
    <xf numFmtId="43" fontId="0" fillId="38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164" fontId="0" fillId="36" borderId="0" xfId="57" applyNumberFormat="1" applyFont="1" applyFill="1" applyBorder="1" applyAlignment="1">
      <alignment/>
    </xf>
    <xf numFmtId="43" fontId="0" fillId="36" borderId="0" xfId="42" applyNumberFormat="1" applyFont="1" applyFill="1" applyAlignment="1">
      <alignment/>
    </xf>
    <xf numFmtId="43" fontId="0" fillId="36" borderId="0" xfId="42" applyFont="1" applyFill="1" applyAlignment="1">
      <alignment/>
    </xf>
    <xf numFmtId="0" fontId="0" fillId="36" borderId="0" xfId="0" applyFill="1" applyBorder="1" applyAlignment="1">
      <alignment horizontal="left" wrapText="1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44" fontId="0" fillId="36" borderId="0" xfId="44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3" max="3" width="10.421875" style="0" bestFit="1" customWidth="1"/>
    <col min="4" max="4" width="12.00390625" style="0" customWidth="1"/>
    <col min="5" max="5" width="11.140625" style="0" customWidth="1"/>
    <col min="6" max="6" width="10.421875" style="0" customWidth="1"/>
    <col min="7" max="7" width="11.28125" style="0" customWidth="1"/>
    <col min="8" max="8" width="10.57421875" style="0" customWidth="1"/>
    <col min="9" max="9" width="11.00390625" style="0" customWidth="1"/>
    <col min="10" max="10" width="10.00390625" style="0" customWidth="1"/>
    <col min="11" max="11" width="11.28125" style="0" customWidth="1"/>
    <col min="12" max="12" width="10.7109375" style="0" customWidth="1"/>
    <col min="13" max="13" width="10.140625" style="0" customWidth="1"/>
    <col min="14" max="14" width="10.28125" style="0" customWidth="1"/>
    <col min="15" max="15" width="13.140625" style="0" customWidth="1"/>
  </cols>
  <sheetData>
    <row r="1" spans="1:16" ht="12.75">
      <c r="A1" s="28" t="s">
        <v>24</v>
      </c>
      <c r="B1" s="19"/>
      <c r="C1" s="19"/>
      <c r="D1" s="19" t="s">
        <v>0</v>
      </c>
      <c r="E1" s="19"/>
      <c r="F1" s="19"/>
      <c r="G1" s="34">
        <v>0.0827</v>
      </c>
      <c r="H1" s="17"/>
      <c r="I1" s="41" t="s">
        <v>44</v>
      </c>
      <c r="J1" s="42"/>
      <c r="K1" s="42"/>
      <c r="L1" s="42"/>
      <c r="N1" s="60" t="s">
        <v>58</v>
      </c>
      <c r="O1" s="22"/>
      <c r="P1" s="22"/>
    </row>
    <row r="2" spans="1:16" ht="12.75">
      <c r="A2" s="19"/>
      <c r="B2" s="19"/>
      <c r="C2" s="19"/>
      <c r="D2" s="19" t="s">
        <v>1</v>
      </c>
      <c r="E2" s="19"/>
      <c r="F2" s="19"/>
      <c r="G2" s="34">
        <v>0.0156</v>
      </c>
      <c r="H2" s="17"/>
      <c r="I2" s="41" t="s">
        <v>45</v>
      </c>
      <c r="J2" s="43"/>
      <c r="K2" s="43"/>
      <c r="L2" s="43"/>
      <c r="N2" s="25" t="s">
        <v>55</v>
      </c>
      <c r="O2" s="26"/>
      <c r="P2" s="26"/>
    </row>
    <row r="3" spans="1:16" ht="12.75">
      <c r="A3" s="27" t="s">
        <v>2</v>
      </c>
      <c r="B3" s="21"/>
      <c r="C3" s="19"/>
      <c r="D3" s="19"/>
      <c r="E3" s="19"/>
      <c r="F3" s="19"/>
      <c r="G3" s="17"/>
      <c r="H3" s="18"/>
      <c r="I3" s="17"/>
      <c r="J3" s="17"/>
      <c r="K3" s="15"/>
      <c r="N3" s="56" t="s">
        <v>56</v>
      </c>
      <c r="O3" s="57"/>
      <c r="P3" s="57"/>
    </row>
    <row r="4" spans="1:16" ht="12.75">
      <c r="A4" s="17"/>
      <c r="B4" s="17"/>
      <c r="C4" s="17"/>
      <c r="D4" s="17"/>
      <c r="E4" s="17"/>
      <c r="F4" s="17"/>
      <c r="G4" s="17"/>
      <c r="H4" s="18"/>
      <c r="I4" s="17"/>
      <c r="J4" s="17"/>
      <c r="K4" s="15"/>
      <c r="N4" s="58" t="s">
        <v>57</v>
      </c>
      <c r="O4" s="59"/>
      <c r="P4" s="59"/>
    </row>
    <row r="5" spans="1:11" ht="51">
      <c r="A5" s="19" t="s">
        <v>3</v>
      </c>
      <c r="B5" s="19"/>
      <c r="C5" s="20" t="s">
        <v>4</v>
      </c>
      <c r="D5" s="19"/>
      <c r="E5" s="20" t="s">
        <v>5</v>
      </c>
      <c r="F5" s="3" t="s">
        <v>38</v>
      </c>
      <c r="G5" s="20" t="s">
        <v>6</v>
      </c>
      <c r="H5" s="18"/>
      <c r="I5" s="17"/>
      <c r="J5" s="17"/>
      <c r="K5" s="15"/>
    </row>
    <row r="6" spans="1:12" ht="12.75">
      <c r="A6" t="s">
        <v>28</v>
      </c>
      <c r="C6" s="35">
        <v>3200</v>
      </c>
      <c r="E6" s="5">
        <f>(C6*12)/26</f>
        <v>1476.923076923077</v>
      </c>
      <c r="F6" s="26">
        <v>26</v>
      </c>
      <c r="G6" s="6">
        <f>(E6*F6)</f>
        <v>38400</v>
      </c>
      <c r="H6" s="16"/>
      <c r="I6" s="45" t="s">
        <v>48</v>
      </c>
      <c r="J6" s="46"/>
      <c r="K6" s="47"/>
      <c r="L6" s="26"/>
    </row>
    <row r="7" spans="1:15" ht="27.75" customHeight="1">
      <c r="A7" t="s">
        <v>27</v>
      </c>
      <c r="C7" s="35">
        <v>2000</v>
      </c>
      <c r="E7" s="5">
        <f>(C7*12)/26</f>
        <v>923.0769230769231</v>
      </c>
      <c r="F7" s="26">
        <v>26</v>
      </c>
      <c r="G7" s="6">
        <f>(E7*F7)</f>
        <v>24000</v>
      </c>
      <c r="H7" s="16"/>
      <c r="I7" s="44" t="s">
        <v>46</v>
      </c>
      <c r="J7" s="44"/>
      <c r="K7" s="44"/>
      <c r="L7" s="44"/>
      <c r="M7" s="48"/>
      <c r="N7" s="48"/>
      <c r="O7" s="48"/>
    </row>
    <row r="8" spans="1:11" ht="12.75">
      <c r="A8" t="s">
        <v>26</v>
      </c>
      <c r="C8" s="35">
        <v>1800</v>
      </c>
      <c r="E8" s="5">
        <f>(C8*12)/26</f>
        <v>830.7692307692307</v>
      </c>
      <c r="F8" s="26">
        <v>26</v>
      </c>
      <c r="G8" s="6">
        <f>(E8*F8)</f>
        <v>21600</v>
      </c>
      <c r="H8" s="12"/>
      <c r="K8" s="13"/>
    </row>
    <row r="9" spans="1:9" ht="12.75">
      <c r="A9" t="s">
        <v>25</v>
      </c>
      <c r="C9" s="35">
        <v>2000</v>
      </c>
      <c r="E9" s="5">
        <f>(C9*12)/26</f>
        <v>923.0769230769231</v>
      </c>
      <c r="F9" s="26">
        <v>26</v>
      </c>
      <c r="G9" s="6">
        <f>(E9*F9)</f>
        <v>24000</v>
      </c>
      <c r="I9" s="24"/>
    </row>
    <row r="10" spans="1:5" ht="12.75">
      <c r="A10" s="55" t="s">
        <v>54</v>
      </c>
      <c r="B10" s="22"/>
      <c r="C10" s="22"/>
      <c r="D10" s="22"/>
      <c r="E10" s="30">
        <f>SUM(E6:E9)</f>
        <v>4153.846153846153</v>
      </c>
    </row>
    <row r="11" spans="1:12" ht="41.25" customHeight="1">
      <c r="A11" s="1" t="s">
        <v>7</v>
      </c>
      <c r="B11" s="2"/>
      <c r="C11" s="3" t="s">
        <v>8</v>
      </c>
      <c r="D11" s="3" t="s">
        <v>39</v>
      </c>
      <c r="E11" s="3" t="s">
        <v>5</v>
      </c>
      <c r="F11" s="3" t="s">
        <v>38</v>
      </c>
      <c r="G11" s="4" t="s">
        <v>6</v>
      </c>
      <c r="I11" s="49"/>
      <c r="J11" s="49"/>
      <c r="K11" s="49"/>
      <c r="L11" s="49"/>
    </row>
    <row r="12" spans="1:12" ht="12.75">
      <c r="A12" t="s">
        <v>29</v>
      </c>
      <c r="C12" s="36">
        <v>10</v>
      </c>
      <c r="D12" s="26">
        <v>80</v>
      </c>
      <c r="E12" s="5">
        <f>(C12*D12)</f>
        <v>800</v>
      </c>
      <c r="F12" s="26">
        <v>26</v>
      </c>
      <c r="G12" s="7">
        <f>(E12*F12)</f>
        <v>20800</v>
      </c>
      <c r="I12" s="50"/>
      <c r="J12" s="49"/>
      <c r="K12" s="49"/>
      <c r="L12" s="49"/>
    </row>
    <row r="13" spans="1:12" ht="28.5" customHeight="1">
      <c r="A13" t="s">
        <v>29</v>
      </c>
      <c r="C13" s="36">
        <v>10</v>
      </c>
      <c r="D13" s="26">
        <v>80</v>
      </c>
      <c r="E13" s="5">
        <f>(C13*D13)</f>
        <v>800</v>
      </c>
      <c r="F13" s="26">
        <v>26</v>
      </c>
      <c r="G13" s="7">
        <f>(E13*F13)</f>
        <v>20800</v>
      </c>
      <c r="I13" s="52" t="s">
        <v>49</v>
      </c>
      <c r="J13" s="53"/>
      <c r="K13" s="53"/>
      <c r="L13" s="53"/>
    </row>
    <row r="14" spans="1:12" ht="12.75">
      <c r="A14" t="s">
        <v>29</v>
      </c>
      <c r="C14" s="36">
        <v>0</v>
      </c>
      <c r="D14" s="26"/>
      <c r="E14" s="5">
        <f>(C14*D14)</f>
        <v>0</v>
      </c>
      <c r="F14" s="26"/>
      <c r="G14" s="7">
        <f>(E14*F14)</f>
        <v>0</v>
      </c>
      <c r="I14" s="44" t="s">
        <v>47</v>
      </c>
      <c r="J14" s="37"/>
      <c r="K14" s="37"/>
      <c r="L14" s="37"/>
    </row>
    <row r="15" spans="1:12" ht="12.75">
      <c r="A15" t="s">
        <v>30</v>
      </c>
      <c r="C15" s="36">
        <v>12</v>
      </c>
      <c r="D15" s="26">
        <v>80</v>
      </c>
      <c r="E15" s="5">
        <f>(C15*D15)</f>
        <v>960</v>
      </c>
      <c r="F15" s="26">
        <v>26</v>
      </c>
      <c r="G15" s="7">
        <f>(E15*F15)</f>
        <v>24960</v>
      </c>
      <c r="I15" s="51" t="s">
        <v>50</v>
      </c>
      <c r="J15" s="38"/>
      <c r="K15" s="38"/>
      <c r="L15" s="38"/>
    </row>
    <row r="16" spans="1:12" ht="12.75">
      <c r="A16" t="s">
        <v>31</v>
      </c>
      <c r="C16" s="36">
        <v>10</v>
      </c>
      <c r="D16" s="26">
        <v>80</v>
      </c>
      <c r="E16" s="5">
        <f>(C16*D16)</f>
        <v>800</v>
      </c>
      <c r="F16" s="26">
        <v>26</v>
      </c>
      <c r="G16" s="7">
        <f>(E16*F16)</f>
        <v>20800</v>
      </c>
      <c r="I16" s="39"/>
      <c r="J16" s="40"/>
      <c r="K16" s="40"/>
      <c r="L16" s="40"/>
    </row>
    <row r="17" spans="1:7" ht="12.75">
      <c r="A17" t="s">
        <v>32</v>
      </c>
      <c r="C17" s="36">
        <v>9</v>
      </c>
      <c r="D17" s="26">
        <v>80</v>
      </c>
      <c r="E17" s="5">
        <f>(C17*D17)</f>
        <v>720</v>
      </c>
      <c r="F17" s="26">
        <v>26</v>
      </c>
      <c r="G17" s="7">
        <f>(E17*F17)</f>
        <v>18720</v>
      </c>
    </row>
    <row r="18" spans="1:7" ht="12.75">
      <c r="A18" t="s">
        <v>33</v>
      </c>
      <c r="C18" s="36">
        <v>8</v>
      </c>
      <c r="D18" s="26">
        <v>80</v>
      </c>
      <c r="E18" s="5">
        <f>(C18*D18)</f>
        <v>640</v>
      </c>
      <c r="F18" s="26">
        <v>26</v>
      </c>
      <c r="G18" s="7">
        <f>(E18*F18)</f>
        <v>16640</v>
      </c>
    </row>
    <row r="19" spans="1:7" ht="12.75">
      <c r="A19" t="s">
        <v>34</v>
      </c>
      <c r="C19" s="36">
        <v>8</v>
      </c>
      <c r="D19" s="26">
        <v>80</v>
      </c>
      <c r="E19" s="5">
        <f>(C19*D19)</f>
        <v>640</v>
      </c>
      <c r="F19" s="26">
        <v>26</v>
      </c>
      <c r="G19" s="7">
        <f>(E19*F19)</f>
        <v>16640</v>
      </c>
    </row>
    <row r="20" spans="1:7" ht="12.75">
      <c r="A20" t="s">
        <v>35</v>
      </c>
      <c r="C20" s="36">
        <v>0</v>
      </c>
      <c r="D20" s="26"/>
      <c r="E20" s="5">
        <f>G20/26</f>
        <v>0</v>
      </c>
      <c r="F20" s="26"/>
      <c r="G20" s="7">
        <f>(C20*45)*52</f>
        <v>0</v>
      </c>
    </row>
    <row r="21" spans="1:5" ht="12.75">
      <c r="A21" s="55" t="s">
        <v>53</v>
      </c>
      <c r="B21" s="22"/>
      <c r="C21" s="22"/>
      <c r="D21" s="22"/>
      <c r="E21" s="30">
        <f>SUM(E12:E20)</f>
        <v>5360</v>
      </c>
    </row>
    <row r="22" spans="1:11" ht="12.75">
      <c r="A22" s="32" t="s">
        <v>41</v>
      </c>
      <c r="B22" s="2"/>
      <c r="C22" s="2"/>
      <c r="D22" s="2"/>
      <c r="E22" s="8">
        <f>SUM(E6:E9,E12:E20)</f>
        <v>9513.846153846152</v>
      </c>
      <c r="F22" s="33">
        <v>26</v>
      </c>
      <c r="G22" s="9">
        <f>(E22*F22)</f>
        <v>247359.99999999997</v>
      </c>
      <c r="I22" s="25" t="s">
        <v>51</v>
      </c>
      <c r="J22" s="26"/>
      <c r="K22" s="26"/>
    </row>
    <row r="23" spans="1:7" ht="12.75">
      <c r="A23" s="32" t="s">
        <v>42</v>
      </c>
      <c r="B23" s="2"/>
      <c r="C23" s="2"/>
      <c r="D23" s="2"/>
      <c r="E23" s="10">
        <f>(E22*G1)</f>
        <v>786.7950769230767</v>
      </c>
      <c r="F23" s="33">
        <v>26</v>
      </c>
      <c r="G23" s="9">
        <f>(E23*F23)</f>
        <v>20456.671999999995</v>
      </c>
    </row>
    <row r="24" spans="1:7" ht="12.75">
      <c r="A24" s="32" t="s">
        <v>43</v>
      </c>
      <c r="B24" s="2"/>
      <c r="C24" s="2"/>
      <c r="D24" s="2"/>
      <c r="E24" s="10">
        <f>(E22*G2)</f>
        <v>148.41599999999997</v>
      </c>
      <c r="F24" s="33">
        <v>26</v>
      </c>
      <c r="G24" s="9">
        <f>(E24*F24)</f>
        <v>3858.8159999999993</v>
      </c>
    </row>
    <row r="25" spans="3:16" ht="12.75">
      <c r="C25" s="25" t="s">
        <v>52</v>
      </c>
      <c r="D25" s="26"/>
      <c r="E25" s="26"/>
      <c r="O25" s="54"/>
      <c r="P25" s="48"/>
    </row>
    <row r="26" spans="1:15" ht="12.75">
      <c r="A26" s="22"/>
      <c r="B26" s="22"/>
      <c r="C26" s="23" t="s">
        <v>10</v>
      </c>
      <c r="D26" s="23" t="s">
        <v>11</v>
      </c>
      <c r="E26" s="23" t="s">
        <v>12</v>
      </c>
      <c r="F26" s="23" t="s">
        <v>13</v>
      </c>
      <c r="G26" s="23" t="s">
        <v>14</v>
      </c>
      <c r="H26" s="23" t="s">
        <v>15</v>
      </c>
      <c r="I26" s="23" t="s">
        <v>16</v>
      </c>
      <c r="J26" s="23" t="s">
        <v>17</v>
      </c>
      <c r="K26" s="23" t="s">
        <v>18</v>
      </c>
      <c r="L26" s="23" t="s">
        <v>19</v>
      </c>
      <c r="M26" s="23" t="s">
        <v>20</v>
      </c>
      <c r="N26" s="23" t="s">
        <v>21</v>
      </c>
      <c r="O26" s="23" t="s">
        <v>22</v>
      </c>
    </row>
    <row r="27" spans="1:15" ht="12.75">
      <c r="A27" s="22" t="s">
        <v>28</v>
      </c>
      <c r="B27" s="22"/>
      <c r="C27" s="5">
        <f>(G6/12)</f>
        <v>3200</v>
      </c>
      <c r="D27" s="29">
        <v>3200</v>
      </c>
      <c r="E27" s="29">
        <v>3200</v>
      </c>
      <c r="F27" s="29">
        <v>3200</v>
      </c>
      <c r="G27" s="29">
        <v>3200</v>
      </c>
      <c r="H27" s="29">
        <v>3200</v>
      </c>
      <c r="I27" s="29">
        <v>3200</v>
      </c>
      <c r="J27" s="29">
        <v>3200</v>
      </c>
      <c r="K27" s="29">
        <v>3200</v>
      </c>
      <c r="L27" s="29">
        <v>3200</v>
      </c>
      <c r="M27" s="29">
        <v>3200</v>
      </c>
      <c r="N27" s="29">
        <v>3200</v>
      </c>
      <c r="O27" s="5">
        <f>SUM(C27:N27)</f>
        <v>38400</v>
      </c>
    </row>
    <row r="28" spans="1:15" ht="12.75">
      <c r="A28" s="22" t="s">
        <v>27</v>
      </c>
      <c r="B28" s="22"/>
      <c r="C28" s="5">
        <f>(G7/12)</f>
        <v>2000</v>
      </c>
      <c r="D28" s="29">
        <v>2000</v>
      </c>
      <c r="E28" s="29">
        <v>2000</v>
      </c>
      <c r="F28" s="29">
        <v>2000</v>
      </c>
      <c r="G28" s="29">
        <v>2000</v>
      </c>
      <c r="H28" s="29">
        <v>2000</v>
      </c>
      <c r="I28" s="29">
        <v>2000</v>
      </c>
      <c r="J28" s="29">
        <v>2000</v>
      </c>
      <c r="K28" s="29">
        <v>2000</v>
      </c>
      <c r="L28" s="29">
        <v>2000</v>
      </c>
      <c r="M28" s="29">
        <v>2000</v>
      </c>
      <c r="N28" s="29">
        <v>2000</v>
      </c>
      <c r="O28" s="5">
        <f>SUM(C28:N28)</f>
        <v>24000</v>
      </c>
    </row>
    <row r="29" spans="1:15" ht="12.75">
      <c r="A29" s="22" t="s">
        <v>26</v>
      </c>
      <c r="B29" s="22"/>
      <c r="C29" s="5">
        <f>(G8/12)</f>
        <v>1800</v>
      </c>
      <c r="D29" s="29">
        <v>1800</v>
      </c>
      <c r="E29" s="29">
        <v>1800</v>
      </c>
      <c r="F29" s="29">
        <v>1800</v>
      </c>
      <c r="G29" s="29">
        <v>1800</v>
      </c>
      <c r="H29" s="29">
        <v>1800</v>
      </c>
      <c r="I29" s="29">
        <v>1800</v>
      </c>
      <c r="J29" s="29">
        <v>1800</v>
      </c>
      <c r="K29" s="29">
        <v>1800</v>
      </c>
      <c r="L29" s="29">
        <v>1800</v>
      </c>
      <c r="M29" s="29">
        <v>1800</v>
      </c>
      <c r="N29" s="29">
        <v>1800</v>
      </c>
      <c r="O29" s="5">
        <f>SUM(C29:N29)</f>
        <v>21600</v>
      </c>
    </row>
    <row r="30" spans="1:15" ht="12.75">
      <c r="A30" s="22" t="s">
        <v>25</v>
      </c>
      <c r="B30" s="22"/>
      <c r="C30" s="5">
        <f>(G9/12)</f>
        <v>2000</v>
      </c>
      <c r="D30" s="29">
        <v>2000</v>
      </c>
      <c r="E30" s="29">
        <v>2000</v>
      </c>
      <c r="F30" s="29">
        <v>2000</v>
      </c>
      <c r="G30" s="29">
        <v>2000</v>
      </c>
      <c r="H30" s="29">
        <v>2000</v>
      </c>
      <c r="I30" s="29">
        <v>2000</v>
      </c>
      <c r="J30" s="29">
        <v>2000</v>
      </c>
      <c r="K30" s="29">
        <v>2000</v>
      </c>
      <c r="L30" s="29">
        <v>2000</v>
      </c>
      <c r="M30" s="29">
        <v>2000</v>
      </c>
      <c r="N30" s="29">
        <v>2000</v>
      </c>
      <c r="O30" s="14">
        <f>SUM(C30:N30)</f>
        <v>24000</v>
      </c>
    </row>
    <row r="31" spans="1:15" ht="12.75">
      <c r="A31" s="22" t="s">
        <v>36</v>
      </c>
      <c r="B31" s="22"/>
      <c r="C31" s="5">
        <f>(G12/12)</f>
        <v>1733.3333333333333</v>
      </c>
      <c r="D31" s="29">
        <v>1733.3333333333333</v>
      </c>
      <c r="E31" s="29">
        <v>1733.3333333333333</v>
      </c>
      <c r="F31" s="29">
        <v>1733.3333333333333</v>
      </c>
      <c r="G31" s="29">
        <v>1733.3333333333333</v>
      </c>
      <c r="H31" s="29">
        <v>1733.3333333333333</v>
      </c>
      <c r="I31" s="29">
        <v>1733.3333333333333</v>
      </c>
      <c r="J31" s="29">
        <v>1733.3333333333333</v>
      </c>
      <c r="K31" s="29">
        <v>1733.3333333333333</v>
      </c>
      <c r="L31" s="29">
        <v>1733.3333333333333</v>
      </c>
      <c r="M31" s="29">
        <v>1733.3333333333333</v>
      </c>
      <c r="N31" s="29">
        <v>1733.3333333333333</v>
      </c>
      <c r="O31" s="5"/>
    </row>
    <row r="32" spans="1:15" ht="12.75">
      <c r="A32" s="22" t="s">
        <v>36</v>
      </c>
      <c r="B32" s="22"/>
      <c r="C32" s="5">
        <f>(G13/12)</f>
        <v>1733.3333333333333</v>
      </c>
      <c r="D32" s="29">
        <v>1733.3333333333333</v>
      </c>
      <c r="E32" s="29">
        <v>1733.3333333333333</v>
      </c>
      <c r="F32" s="29">
        <v>1733.3333333333333</v>
      </c>
      <c r="G32" s="29">
        <v>1733.3333333333333</v>
      </c>
      <c r="H32" s="29">
        <v>1733.3333333333333</v>
      </c>
      <c r="I32" s="29">
        <v>1733.3333333333333</v>
      </c>
      <c r="J32" s="29">
        <v>1733.3333333333333</v>
      </c>
      <c r="K32" s="29">
        <v>1733.3333333333333</v>
      </c>
      <c r="L32" s="29">
        <v>1733.3333333333333</v>
      </c>
      <c r="M32" s="29">
        <v>1733.3333333333333</v>
      </c>
      <c r="N32" s="29">
        <v>1733.3333333333333</v>
      </c>
      <c r="O32" s="5">
        <f>SUM(C32:N32)</f>
        <v>20800</v>
      </c>
    </row>
    <row r="33" spans="1:15" ht="12.75">
      <c r="A33" s="22" t="s">
        <v>36</v>
      </c>
      <c r="B33" s="22"/>
      <c r="C33" s="5">
        <f>(G14/12)</f>
        <v>0</v>
      </c>
      <c r="D33" s="29">
        <f>E14*2</f>
        <v>0</v>
      </c>
      <c r="E33" s="29">
        <f>E14*2</f>
        <v>0</v>
      </c>
      <c r="F33" s="29">
        <f>E14*2</f>
        <v>0</v>
      </c>
      <c r="G33" s="29">
        <f>E14*2</f>
        <v>0</v>
      </c>
      <c r="H33" s="29">
        <f>E14*2</f>
        <v>0</v>
      </c>
      <c r="I33" s="29">
        <f>E14*3</f>
        <v>0</v>
      </c>
      <c r="J33" s="29">
        <f>E14*2</f>
        <v>0</v>
      </c>
      <c r="K33" s="29">
        <f>E14*2</f>
        <v>0</v>
      </c>
      <c r="L33" s="29">
        <f>E14*2</f>
        <v>0</v>
      </c>
      <c r="M33" s="29">
        <f>E14*2</f>
        <v>0</v>
      </c>
      <c r="N33" s="29">
        <f>E14*3</f>
        <v>0</v>
      </c>
      <c r="O33" s="5">
        <f>SUM(C33:N33)</f>
        <v>0</v>
      </c>
    </row>
    <row r="34" spans="1:15" ht="12.75">
      <c r="A34" s="22" t="s">
        <v>30</v>
      </c>
      <c r="B34" s="22"/>
      <c r="C34" s="5">
        <f>(G15/12)</f>
        <v>2080</v>
      </c>
      <c r="D34" s="29">
        <v>2080</v>
      </c>
      <c r="E34" s="29">
        <v>2080</v>
      </c>
      <c r="F34" s="29">
        <v>2080</v>
      </c>
      <c r="G34" s="29">
        <v>2080</v>
      </c>
      <c r="H34" s="29">
        <v>2080</v>
      </c>
      <c r="I34" s="29">
        <v>2080</v>
      </c>
      <c r="J34" s="29">
        <v>2080</v>
      </c>
      <c r="K34" s="29">
        <v>2080</v>
      </c>
      <c r="L34" s="29">
        <v>2080</v>
      </c>
      <c r="M34" s="29">
        <v>2080</v>
      </c>
      <c r="N34" s="29">
        <v>2080</v>
      </c>
      <c r="O34" s="14">
        <f>SUM(C34:N34)</f>
        <v>24960</v>
      </c>
    </row>
    <row r="35" spans="1:15" ht="12.75">
      <c r="A35" s="22" t="s">
        <v>37</v>
      </c>
      <c r="B35" s="22"/>
      <c r="C35" s="5">
        <f>(G16/12)</f>
        <v>1733.3333333333333</v>
      </c>
      <c r="D35" s="29">
        <v>1733.3333333333333</v>
      </c>
      <c r="E35" s="29">
        <v>1733.3333333333333</v>
      </c>
      <c r="F35" s="29">
        <v>1733.3333333333333</v>
      </c>
      <c r="G35" s="29">
        <v>1733.3333333333333</v>
      </c>
      <c r="H35" s="29">
        <v>1733.3333333333333</v>
      </c>
      <c r="I35" s="29">
        <v>1733.3333333333333</v>
      </c>
      <c r="J35" s="29">
        <v>1733.3333333333333</v>
      </c>
      <c r="K35" s="29">
        <v>1733.3333333333333</v>
      </c>
      <c r="L35" s="29">
        <v>1733.3333333333333</v>
      </c>
      <c r="M35" s="29">
        <v>1733.3333333333333</v>
      </c>
      <c r="N35" s="29">
        <v>1733.3333333333333</v>
      </c>
      <c r="O35" s="14">
        <f>SUM(C35:N35)</f>
        <v>20800</v>
      </c>
    </row>
    <row r="36" spans="1:15" ht="12.75">
      <c r="A36" s="22" t="s">
        <v>32</v>
      </c>
      <c r="B36" s="22"/>
      <c r="C36" s="5">
        <f>(G17/12)</f>
        <v>1560</v>
      </c>
      <c r="D36" s="29">
        <v>1560</v>
      </c>
      <c r="E36" s="29">
        <v>1560</v>
      </c>
      <c r="F36" s="29">
        <v>1560</v>
      </c>
      <c r="G36" s="29">
        <v>1560</v>
      </c>
      <c r="H36" s="29">
        <v>1560</v>
      </c>
      <c r="I36" s="29">
        <v>1560</v>
      </c>
      <c r="J36" s="29">
        <v>1560</v>
      </c>
      <c r="K36" s="29">
        <v>1560</v>
      </c>
      <c r="L36" s="29">
        <v>1560</v>
      </c>
      <c r="M36" s="29">
        <v>1560</v>
      </c>
      <c r="N36" s="29">
        <v>1560</v>
      </c>
      <c r="O36" s="14">
        <f>SUM(C36:N36)</f>
        <v>18720</v>
      </c>
    </row>
    <row r="37" spans="1:15" ht="12.75">
      <c r="A37" s="22" t="s">
        <v>33</v>
      </c>
      <c r="B37" s="22"/>
      <c r="C37" s="5">
        <f>(G18/12)</f>
        <v>1386.6666666666667</v>
      </c>
      <c r="D37" s="29">
        <v>1386.6666666666667</v>
      </c>
      <c r="E37" s="29">
        <v>1386.6666666666667</v>
      </c>
      <c r="F37" s="29">
        <v>1386.6666666666667</v>
      </c>
      <c r="G37" s="29">
        <v>1386.6666666666667</v>
      </c>
      <c r="H37" s="29">
        <v>1386.6666666666667</v>
      </c>
      <c r="I37" s="29">
        <v>1386.6666666666667</v>
      </c>
      <c r="J37" s="29">
        <v>1386.6666666666667</v>
      </c>
      <c r="K37" s="29">
        <v>1386.6666666666667</v>
      </c>
      <c r="L37" s="29">
        <v>1386.6666666666667</v>
      </c>
      <c r="M37" s="29">
        <v>1386.6666666666667</v>
      </c>
      <c r="N37" s="29">
        <v>1386.6666666666667</v>
      </c>
      <c r="O37" s="14">
        <f>SUM(C37:N37)</f>
        <v>16639.999999999996</v>
      </c>
    </row>
    <row r="38" spans="1:15" ht="12.75">
      <c r="A38" s="22" t="s">
        <v>34</v>
      </c>
      <c r="B38" s="22"/>
      <c r="C38" s="5">
        <f>(G19/12)</f>
        <v>1386.6666666666667</v>
      </c>
      <c r="D38" s="29">
        <v>1386.6666666666667</v>
      </c>
      <c r="E38" s="29">
        <v>1386.6666666666667</v>
      </c>
      <c r="F38" s="29">
        <v>1386.6666666666667</v>
      </c>
      <c r="G38" s="29">
        <v>1386.6666666666667</v>
      </c>
      <c r="H38" s="29">
        <v>1386.6666666666667</v>
      </c>
      <c r="I38" s="29">
        <v>1386.6666666666667</v>
      </c>
      <c r="J38" s="29">
        <v>1386.6666666666667</v>
      </c>
      <c r="K38" s="29">
        <v>1386.6666666666667</v>
      </c>
      <c r="L38" s="29">
        <v>1386.6666666666667</v>
      </c>
      <c r="M38" s="29">
        <v>1386.6666666666667</v>
      </c>
      <c r="N38" s="29">
        <v>1386.6666666666667</v>
      </c>
      <c r="O38" s="14">
        <f>SUM(C38:N38)</f>
        <v>16639.999999999996</v>
      </c>
    </row>
    <row r="39" spans="1:15" ht="12.75">
      <c r="A39" s="22" t="s">
        <v>35</v>
      </c>
      <c r="B39" s="22"/>
      <c r="C39" s="5">
        <f>(G20/12)</f>
        <v>0</v>
      </c>
      <c r="D39" s="29">
        <f>E20*2</f>
        <v>0</v>
      </c>
      <c r="E39" s="29">
        <f>E20*2</f>
        <v>0</v>
      </c>
      <c r="F39" s="29">
        <f>E20*2</f>
        <v>0</v>
      </c>
      <c r="G39" s="29">
        <f>E20*2</f>
        <v>0</v>
      </c>
      <c r="H39" s="29">
        <f>E20*2</f>
        <v>0</v>
      </c>
      <c r="I39" s="29">
        <f>E20*3</f>
        <v>0</v>
      </c>
      <c r="J39" s="29">
        <f>E20*2</f>
        <v>0</v>
      </c>
      <c r="K39" s="29">
        <f>E20*2</f>
        <v>0</v>
      </c>
      <c r="L39" s="29">
        <f>E20*2</f>
        <v>0</v>
      </c>
      <c r="M39" s="29">
        <f>E20*2</f>
        <v>0</v>
      </c>
      <c r="N39" s="29">
        <f>E20*2</f>
        <v>0</v>
      </c>
      <c r="O39" s="14">
        <f>SUM(C39:N39)</f>
        <v>0</v>
      </c>
    </row>
    <row r="40" spans="1:15" ht="12.75">
      <c r="A40" s="31" t="s">
        <v>40</v>
      </c>
      <c r="B40" s="22"/>
      <c r="C40" s="30">
        <f>SUM(C27:C39)</f>
        <v>20613.333333333336</v>
      </c>
      <c r="D40" s="30">
        <v>20613.333333333336</v>
      </c>
      <c r="E40" s="30">
        <v>20613.333333333336</v>
      </c>
      <c r="F40" s="30">
        <v>20613.333333333336</v>
      </c>
      <c r="G40" s="30">
        <v>20613.333333333336</v>
      </c>
      <c r="H40" s="30">
        <v>20613.333333333336</v>
      </c>
      <c r="I40" s="30">
        <v>20613.333333333336</v>
      </c>
      <c r="J40" s="30">
        <v>20613.333333333336</v>
      </c>
      <c r="K40" s="30">
        <v>20613.333333333336</v>
      </c>
      <c r="L40" s="30">
        <v>20613.333333333336</v>
      </c>
      <c r="M40" s="30">
        <v>20613.333333333336</v>
      </c>
      <c r="N40" s="30">
        <v>20613.333333333336</v>
      </c>
      <c r="O40" s="30">
        <f>SUM(C40:N40)</f>
        <v>247360.0000000001</v>
      </c>
    </row>
    <row r="41" spans="1:15" ht="12.75">
      <c r="A41" s="22" t="s">
        <v>9</v>
      </c>
      <c r="B41" s="22"/>
      <c r="C41" s="5">
        <f>(C40*G1)</f>
        <v>1704.7226666666668</v>
      </c>
      <c r="D41" s="5">
        <f>E23*2</f>
        <v>1573.5901538461535</v>
      </c>
      <c r="E41" s="5">
        <f>E23*2</f>
        <v>1573.5901538461535</v>
      </c>
      <c r="F41" s="5">
        <f>E23*2</f>
        <v>1573.5901538461535</v>
      </c>
      <c r="G41" s="5">
        <f>E23*2</f>
        <v>1573.5901538461535</v>
      </c>
      <c r="H41" s="5">
        <f>E23*2</f>
        <v>1573.5901538461535</v>
      </c>
      <c r="I41" s="5">
        <f>E23*3</f>
        <v>2360.3852307692305</v>
      </c>
      <c r="J41" s="5">
        <f>E23*2</f>
        <v>1573.5901538461535</v>
      </c>
      <c r="K41" s="5">
        <f>E23*2</f>
        <v>1573.5901538461535</v>
      </c>
      <c r="L41" s="5">
        <f>E23*2</f>
        <v>1573.5901538461535</v>
      </c>
      <c r="M41" s="5">
        <f>E23*2</f>
        <v>1573.5901538461535</v>
      </c>
      <c r="N41" s="5">
        <f>E23*2</f>
        <v>1573.5901538461535</v>
      </c>
      <c r="O41" s="5">
        <f>SUM(C41:N41)</f>
        <v>19801.009435897435</v>
      </c>
    </row>
    <row r="42" spans="1:15" ht="12.75">
      <c r="A42" s="22" t="s">
        <v>23</v>
      </c>
      <c r="B42" s="22"/>
      <c r="C42" s="5">
        <f>(C40*G2)</f>
        <v>321.56800000000004</v>
      </c>
      <c r="D42" s="5">
        <f>E24*2</f>
        <v>296.83199999999994</v>
      </c>
      <c r="E42" s="5">
        <f>E24*2</f>
        <v>296.83199999999994</v>
      </c>
      <c r="F42" s="5">
        <f>E24*2</f>
        <v>296.83199999999994</v>
      </c>
      <c r="G42" s="5">
        <f>E24*2</f>
        <v>296.83199999999994</v>
      </c>
      <c r="H42" s="5">
        <f>E24*2</f>
        <v>296.83199999999994</v>
      </c>
      <c r="I42" s="5">
        <f>E24*3</f>
        <v>445.24799999999993</v>
      </c>
      <c r="J42" s="5">
        <f>E24*2</f>
        <v>296.83199999999994</v>
      </c>
      <c r="K42" s="5">
        <f>E24*2</f>
        <v>296.83199999999994</v>
      </c>
      <c r="L42" s="5">
        <f>E24*2</f>
        <v>296.83199999999994</v>
      </c>
      <c r="M42" s="5">
        <f>E24*2</f>
        <v>296.83199999999994</v>
      </c>
      <c r="N42" s="5">
        <f>E24*2</f>
        <v>296.83199999999994</v>
      </c>
      <c r="O42" s="5">
        <f>SUM(C42:N42)</f>
        <v>3735.135999999999</v>
      </c>
    </row>
    <row r="44" ht="12.75">
      <c r="A44" s="11"/>
    </row>
  </sheetData>
  <sheetProtection/>
  <mergeCells count="8">
    <mergeCell ref="I11:L11"/>
    <mergeCell ref="I12:L12"/>
    <mergeCell ref="I1:L1"/>
    <mergeCell ref="I2:L2"/>
    <mergeCell ref="I14:L14"/>
    <mergeCell ref="I15:L15"/>
    <mergeCell ref="I13:L13"/>
    <mergeCell ref="I7:L7"/>
  </mergeCells>
  <printOptions/>
  <pageMargins left="0.75" right="0.75" top="1" bottom="1" header="0.5" footer="0.5"/>
  <pageSetup blackAndWhite="1" horizontalDpi="600" verticalDpi="600" orientation="landscape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Hurt &amp; Stell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Young</dc:creator>
  <cp:keywords/>
  <dc:description/>
  <cp:lastModifiedBy>Christin Daniels</cp:lastModifiedBy>
  <cp:lastPrinted>2000-08-14T13:43:16Z</cp:lastPrinted>
  <dcterms:created xsi:type="dcterms:W3CDTF">1997-08-27T20:27:54Z</dcterms:created>
  <dcterms:modified xsi:type="dcterms:W3CDTF">2019-06-05T22:32:13Z</dcterms:modified>
  <cp:category/>
  <cp:version/>
  <cp:contentType/>
  <cp:contentStatus/>
</cp:coreProperties>
</file>